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2\Evaluaciones_Sevac_2022\Transparencia_2022\4toTrimestre\"/>
    </mc:Choice>
  </mc:AlternateContent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4" i="4" l="1"/>
  <c r="H14" i="4" s="1"/>
  <c r="E13" i="4"/>
  <c r="H13" i="4" s="1"/>
  <c r="G41" i="4" l="1"/>
  <c r="F41" i="4"/>
  <c r="D41" i="4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C41" i="4"/>
  <c r="G27" i="4"/>
  <c r="F27" i="4"/>
  <c r="E26" i="4"/>
  <c r="H26" i="4" s="1"/>
  <c r="E25" i="4"/>
  <c r="H25" i="4" s="1"/>
  <c r="E24" i="4"/>
  <c r="H24" i="4" s="1"/>
  <c r="E23" i="4"/>
  <c r="H23" i="4" s="1"/>
  <c r="D27" i="4"/>
  <c r="C27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6" i="4"/>
  <c r="F16" i="4"/>
  <c r="D16" i="4"/>
  <c r="C16" i="4"/>
  <c r="H27" i="4" l="1"/>
  <c r="H41" i="4"/>
  <c r="E27" i="4"/>
  <c r="E41" i="4"/>
  <c r="H16" i="4"/>
  <c r="E1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E10" i="6"/>
  <c r="H10" i="6" s="1"/>
  <c r="E11" i="6"/>
  <c r="H11" i="6" s="1"/>
  <c r="E12" i="6"/>
  <c r="H73" i="6"/>
  <c r="H27" i="6"/>
  <c r="H26" i="6"/>
  <c r="H25" i="6"/>
  <c r="H12" i="6"/>
  <c r="H9" i="6"/>
  <c r="H7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E25" i="6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E43" i="6" s="1"/>
  <c r="C33" i="6"/>
  <c r="C23" i="6"/>
  <c r="C13" i="6"/>
  <c r="C5" i="6"/>
  <c r="E53" i="6" l="1"/>
  <c r="H53" i="6" s="1"/>
  <c r="H43" i="6"/>
  <c r="E33" i="6"/>
  <c r="H33" i="6" s="1"/>
  <c r="E23" i="6"/>
  <c r="H23" i="6"/>
  <c r="E13" i="6"/>
  <c r="H13" i="6" s="1"/>
  <c r="D77" i="6"/>
  <c r="G77" i="6"/>
  <c r="F77" i="6"/>
  <c r="E5" i="6"/>
  <c r="C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<sst xmlns="http://schemas.openxmlformats.org/spreadsheetml/2006/main" count="209" uniqueCount="148">
  <si>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</si>
  <si>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</si>
  <si>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</si>
  <si>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</si>
  <si>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</si>
  <si>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</si>
  <si>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</si>
  <si>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</si>
  <si>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</si>
  <si>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</si>
  <si>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</si>
  <si>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</si>
  <si>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</si>
  <si>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</si>
  <si>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</si>
  <si>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</si>
  <si>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</si>
  <si>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</si>
  <si>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</si>
  <si>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</si>
  <si>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</si>
  <si>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</si>
  <si>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</si>
  <si>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</si>
  <si>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</si>
  <si>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</si>
  <si>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</si>
  <si>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</si>
  <si>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</si>
  <si>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</si>
  <si>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</si>
  <si>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</si>
  <si>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</si>
  <si>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</si>
  <si>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</si>
  <si>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</si>
  <si>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</si>
  <si>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</si>
  <si>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</si>
  <si>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</si>
  <si>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</si>
  <si>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</si>
  <si>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</si>
  <si>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</si>
  <si>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</si>
  <si>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</si>
  <si>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</si>
  <si>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</si>
  <si>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</si>
  <si>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</si>
  <si>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</si>
  <si>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</si>
  <si>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</si>
  <si>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</si>
  <si>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</si>
  <si>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</si>
  <si>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</si>
  <si>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</si>
  <si>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</si>
  <si>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</si>
  <si>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</si>
  <si>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</si>
  <si>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</si>
  <si>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</si>
  <si>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</si>
  <si>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</si>
  <si>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</si>
  <si>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</si>
  <si>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</si>
  <si>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</si>
  <si>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</si>
  <si>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</si>
  <si>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</si>
  <si>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</si>
  <si>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</si>
  <si>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</si>
  <si>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</si>
  <si>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</si>
  <si>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</si>
  <si>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</si>
  <si>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</si>
  <si>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</si>
  <si>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</si>
  <si>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</si>
  <si>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</si>
  <si>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</si>
  <si>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</si>
  <si>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</si>
  <si>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</si>
  <si>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</si>
  <si>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</si>
  <si>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</si>
  <si>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</si>
  <si>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</si>
  <si>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</si>
  <si>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</si>
  <si>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</si>
  <si>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</si>
  <si>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</si>
  <si>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</si>
  <si>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</si>
  <si>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</si>
  <si>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</si>
  <si>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</si>
  <si>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</si>
  <si>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</si>
  <si>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</si>
  <si>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</si>
  <si>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</si>
  <si>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</si>
  <si>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</si>
  <si>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</si>
  <si>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</si>
  <si>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</si>
  <si>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</si>
  <si>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</si>
  <si>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</si>
  <si>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</si>
  <si>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</si>
  <si>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</si>
  <si>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</si>
  <si>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</si>
  <si>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</si>
  <si>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</si>
  <si>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</si>
  <si>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</si>
  <si>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</si>
  <si>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</si>
  <si>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</si>
  <si>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Sistema de Agua Potable y Alcantarillado San Miguel de Allende, Gto. 
Estado Analítico del Ejercicio del Presupuesto de Egresos
Clasificación por Objeto del Gasto (Capítulo y Concepto)
Del 1 de Enero al 31 de Diciembre de 2022</t>
  </si>
  <si>
    <t>Sistema de Agua Potable y Alcantarillado San Miguel de Allende, Gto. 
Estado Analítico del Ejercicio del Presupuesto de Egresos
Clasificación Económica (por Tipo de Gasto)
Del 1 de Enero al 31 de Diciembre de 2022</t>
  </si>
  <si>
    <t>31120-8101 CONSEJO DIRECTIVO, CONTRALORI</t>
  </si>
  <si>
    <t>31120-8102 DIRECCION GENERAL, COMUNICACI</t>
  </si>
  <si>
    <t>31120-8103 PROYECTOS Y CONSTRUCCION</t>
  </si>
  <si>
    <t>31120-8104 OPERACIÓN</t>
  </si>
  <si>
    <t>31120-8105 APOYO RURAL</t>
  </si>
  <si>
    <t>31120-8106 ADMINISTRACION</t>
  </si>
  <si>
    <t>31120-8107 CALIDAD DEL AGUA</t>
  </si>
  <si>
    <t>31120-8108 COMERCIALIZACION</t>
  </si>
  <si>
    <t>31120-8109 DIRECCION DE PROYECTOS</t>
  </si>
  <si>
    <t>Sistema de Agua Potable y Alcantarillado San Miguel de Allende, Gto. 
Estado Analítico del Ejercicio del Presupuesto de Egresos
Clasificación Administrativa
Del 1 de Enero al 31 de Diciembre de 2022</t>
  </si>
  <si>
    <t>Sistema de Agua Potable y Alcantarillado San Miguel de Allende, Gto. 
Estado Analítico del Ejercicio del Presupuesto de Egresos
Clasificación Administrativa (Poderes)
Del 1 de Enero al 31 de Diciembre de 2022</t>
  </si>
  <si>
    <t>Sistema de Agua Potable y Alcantarillado San Miguel de Allende, Gto. 
Estado Analítico del Ejercicio del Presupuesto de Egresos
Clasificación Administrativa (Sector Paraestatal)
Del 1 de Enero al 31 de Diciembre de 2022</t>
  </si>
  <si>
    <t>Sistema de Agua Potable y Alcantarillado San Miguel de Allende, Gto. 
Estado Analítico del Ejercicio del Presupuesto de Egresos
Clasificación Funcional (Finalidad y Función)
Del 1 de Enero al 31 de Diciembre de 2022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</si>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</sst>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</cellXfs>
  <cellStyles count="53">
    <cellStyle name="Euro" xfId="1"/>
    <cellStyle name="Millares 2" xfId="2"/>
    <cellStyle name="Millares 2 2" xfId="3"/>
    <cellStyle name="Millares 2 2 2" xfId="43"/>
    <cellStyle name="Millares 2 2 3" xfId="33"/>
    <cellStyle name="Millares 2 2 4" xfId="25"/>
    <cellStyle name="Millares 2 2 5" xfId="17"/>
    <cellStyle name="Millares 2 3" xfId="4"/>
    <cellStyle name="Millares 2 3 2" xfId="44"/>
    <cellStyle name="Millares 2 3 3" xfId="34"/>
    <cellStyle name="Millares 2 3 4" xfId="26"/>
    <cellStyle name="Millares 2 3 5" xfId="18"/>
    <cellStyle name="Millares 2 4" xfId="41"/>
    <cellStyle name="Millares 2 4 2" xfId="51"/>
    <cellStyle name="Millares 2 5" xfId="42"/>
    <cellStyle name="Millares 2 6" xfId="32"/>
    <cellStyle name="Millares 2 7" xfId="24"/>
    <cellStyle name="Millares 2 8" xfId="16"/>
    <cellStyle name="Millares 3" xfId="5"/>
    <cellStyle name="Millares 3 2" xfId="45"/>
    <cellStyle name="Millares 3 3" xfId="35"/>
    <cellStyle name="Millares 3 4" xfId="27"/>
    <cellStyle name="Millares 3 5" xfId="19"/>
    <cellStyle name="Moneda 2" xfId="6"/>
    <cellStyle name="Moneda 2 2" xfId="46"/>
    <cellStyle name="Moneda 2 3" xfId="36"/>
    <cellStyle name="Moneda 2 4" xfId="28"/>
    <cellStyle name="Moneda 2 5" xfId="20"/>
    <cellStyle name="Normal" xfId="0" builtinId="0"/>
    <cellStyle name="Normal 2" xfId="7"/>
    <cellStyle name="Normal 2 2" xfId="8"/>
    <cellStyle name="Normal 2 3" xfId="47"/>
    <cellStyle name="Normal 2 4" xfId="37"/>
    <cellStyle name="Normal 2 5" xfId="29"/>
    <cellStyle name="Normal 2 6" xfId="21"/>
    <cellStyle name="Normal 3" xfId="9"/>
    <cellStyle name="Normal 3 2" xfId="48"/>
    <cellStyle name="Normal 3 3" xfId="3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0"/>
    <cellStyle name="Normal 6 2 3" xfId="40"/>
    <cellStyle name="Normal 6 2 4" xfId="31"/>
    <cellStyle name="Normal 6 2 5" xfId="23"/>
    <cellStyle name="Normal 6 3" xfId="49"/>
    <cellStyle name="Normal 6 4" xfId="39"/>
    <cellStyle name="Normal 6 5" xfId="30"/>
    <cellStyle name="Normal 6 6" xfId="22"/>
    <cellStyle name="Normal 7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workbookViewId="0">
      <selection activeCell="B28" sqref="B28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6" t="s">
        <v>129</v>
      </c>
      <c r="B1" s="47"/>
      <c r="C1" s="47"/>
      <c r="D1" s="47"/>
      <c r="E1" s="47"/>
      <c r="F1" s="47"/>
      <c r="G1" s="47"/>
      <c r="H1" s="48"/>
    </row>
    <row r="2" spans="1:8" x14ac:dyDescent="0.2">
      <c r="A2" s="51" t="s">
        <v>52</v>
      </c>
      <c r="B2" s="52"/>
      <c r="C2" s="46" t="s">
        <v>58</v>
      </c>
      <c r="D2" s="47"/>
      <c r="E2" s="47"/>
      <c r="F2" s="47"/>
      <c r="G2" s="48"/>
      <c r="H2" s="49" t="s">
        <v>57</v>
      </c>
    </row>
    <row r="3" spans="1:8" ht="24.95" customHeight="1" x14ac:dyDescent="0.2">
      <c r="A3" s="53"/>
      <c r="B3" s="54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50"/>
    </row>
    <row r="4" spans="1:8" x14ac:dyDescent="0.2">
      <c r="A4" s="55"/>
      <c r="B4" s="56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65239701.889999993</v>
      </c>
      <c r="D5" s="34">
        <f>SUM(D6:D12)</f>
        <v>80987.580000000176</v>
      </c>
      <c r="E5" s="34">
        <f>C5+D5</f>
        <v>65320689.469999991</v>
      </c>
      <c r="F5" s="34">
        <f>SUM(F6:F12)</f>
        <v>65320689.469999999</v>
      </c>
      <c r="G5" s="34">
        <f>SUM(G6:G12)</f>
        <v>65320689.469999999</v>
      </c>
      <c r="H5" s="34">
        <f>E5-F5</f>
        <v>0</v>
      </c>
    </row>
    <row r="6" spans="1:8" x14ac:dyDescent="0.2">
      <c r="A6" s="28">
        <v>1100</v>
      </c>
      <c r="B6" s="10" t="s">
        <v>68</v>
      </c>
      <c r="C6" s="12">
        <v>39333862.549999997</v>
      </c>
      <c r="D6" s="12">
        <v>-814414.45</v>
      </c>
      <c r="E6" s="12">
        <f t="shared" ref="E6:E69" si="0">C6+D6</f>
        <v>38519448.099999994</v>
      </c>
      <c r="F6" s="12">
        <v>38519448.100000001</v>
      </c>
      <c r="G6" s="12">
        <v>38519448.100000001</v>
      </c>
      <c r="H6" s="12">
        <f t="shared" ref="H6:H69" si="1">E6-F6</f>
        <v>0</v>
      </c>
    </row>
    <row r="7" spans="1:8" x14ac:dyDescent="0.2">
      <c r="A7" s="28">
        <v>1200</v>
      </c>
      <c r="B7" s="10" t="s">
        <v>69</v>
      </c>
      <c r="C7" s="12">
        <v>1400000</v>
      </c>
      <c r="D7" s="12">
        <v>1998728.62</v>
      </c>
      <c r="E7" s="12">
        <f t="shared" si="0"/>
        <v>3398728.62</v>
      </c>
      <c r="F7" s="12">
        <v>3398728.62</v>
      </c>
      <c r="G7" s="12">
        <v>3398728.62</v>
      </c>
      <c r="H7" s="12">
        <f t="shared" si="1"/>
        <v>0</v>
      </c>
    </row>
    <row r="8" spans="1:8" x14ac:dyDescent="0.2">
      <c r="A8" s="28">
        <v>1300</v>
      </c>
      <c r="B8" s="10" t="s">
        <v>70</v>
      </c>
      <c r="C8" s="12">
        <v>6418082.2599999998</v>
      </c>
      <c r="D8" s="12">
        <v>-405212.51</v>
      </c>
      <c r="E8" s="12">
        <f t="shared" si="0"/>
        <v>6012869.75</v>
      </c>
      <c r="F8" s="12">
        <v>6012251.2000000002</v>
      </c>
      <c r="G8" s="12">
        <v>6012869.75</v>
      </c>
      <c r="H8" s="12">
        <f t="shared" si="1"/>
        <v>618.54999999981374</v>
      </c>
    </row>
    <row r="9" spans="1:8" x14ac:dyDescent="0.2">
      <c r="A9" s="28">
        <v>1400</v>
      </c>
      <c r="B9" s="10" t="s">
        <v>34</v>
      </c>
      <c r="C9" s="12">
        <v>8200000</v>
      </c>
      <c r="D9" s="12">
        <v>-803737.97</v>
      </c>
      <c r="E9" s="12">
        <f t="shared" si="0"/>
        <v>7396262.0300000003</v>
      </c>
      <c r="F9" s="12">
        <v>7396262.0300000003</v>
      </c>
      <c r="G9" s="12">
        <v>7396262.0300000003</v>
      </c>
      <c r="H9" s="12">
        <f t="shared" si="1"/>
        <v>0</v>
      </c>
    </row>
    <row r="10" spans="1:8" x14ac:dyDescent="0.2">
      <c r="A10" s="28">
        <v>1500</v>
      </c>
      <c r="B10" s="10" t="s">
        <v>71</v>
      </c>
      <c r="C10" s="12">
        <v>9887757.0800000001</v>
      </c>
      <c r="D10" s="12">
        <v>105623.89</v>
      </c>
      <c r="E10" s="12">
        <f t="shared" si="0"/>
        <v>9993380.9700000007</v>
      </c>
      <c r="F10" s="12">
        <v>9993999.5199999996</v>
      </c>
      <c r="G10" s="12">
        <v>9993380.9700000007</v>
      </c>
      <c r="H10" s="12">
        <f t="shared" si="1"/>
        <v>-618.54999999888241</v>
      </c>
    </row>
    <row r="11" spans="1:8" hidden="1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hidden="1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15920482.900000002</v>
      </c>
      <c r="D13" s="35">
        <f>SUM(D14:D22)</f>
        <v>-1907437.0700000003</v>
      </c>
      <c r="E13" s="35">
        <f t="shared" si="0"/>
        <v>14013045.830000002</v>
      </c>
      <c r="F13" s="35">
        <f>SUM(F14:F22)</f>
        <v>14013045.83</v>
      </c>
      <c r="G13" s="35">
        <f>SUM(G14:G22)</f>
        <v>13190398.500000002</v>
      </c>
      <c r="H13" s="35">
        <f t="shared" si="1"/>
        <v>0</v>
      </c>
    </row>
    <row r="14" spans="1:8" x14ac:dyDescent="0.2">
      <c r="A14" s="28">
        <v>2100</v>
      </c>
      <c r="B14" s="10" t="s">
        <v>73</v>
      </c>
      <c r="C14" s="12">
        <v>1544015.63</v>
      </c>
      <c r="D14" s="12">
        <v>-116192.68</v>
      </c>
      <c r="E14" s="12">
        <f t="shared" si="0"/>
        <v>1427822.95</v>
      </c>
      <c r="F14" s="12">
        <v>1427822.95</v>
      </c>
      <c r="G14" s="12">
        <v>1427822.95</v>
      </c>
      <c r="H14" s="12">
        <f t="shared" si="1"/>
        <v>0</v>
      </c>
    </row>
    <row r="15" spans="1:8" x14ac:dyDescent="0.2">
      <c r="A15" s="28">
        <v>2200</v>
      </c>
      <c r="B15" s="10" t="s">
        <v>74</v>
      </c>
      <c r="C15" s="12">
        <v>178738.3</v>
      </c>
      <c r="D15" s="12">
        <v>4986.46</v>
      </c>
      <c r="E15" s="12">
        <f t="shared" si="0"/>
        <v>183724.75999999998</v>
      </c>
      <c r="F15" s="12">
        <v>183724.76</v>
      </c>
      <c r="G15" s="12">
        <v>183724.76</v>
      </c>
      <c r="H15" s="12">
        <f t="shared" si="1"/>
        <v>0</v>
      </c>
    </row>
    <row r="16" spans="1:8" hidden="1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4340010.24</v>
      </c>
      <c r="D17" s="12">
        <v>723589.96</v>
      </c>
      <c r="E17" s="12">
        <f t="shared" si="0"/>
        <v>5063600.2</v>
      </c>
      <c r="F17" s="12">
        <v>5063600.2</v>
      </c>
      <c r="G17" s="12">
        <v>5063600.2</v>
      </c>
      <c r="H17" s="12">
        <f t="shared" si="1"/>
        <v>0</v>
      </c>
    </row>
    <row r="18" spans="1:8" x14ac:dyDescent="0.2">
      <c r="A18" s="28">
        <v>2500</v>
      </c>
      <c r="B18" s="10" t="s">
        <v>77</v>
      </c>
      <c r="C18" s="12">
        <v>1268307.71</v>
      </c>
      <c r="D18" s="12">
        <v>52982.38</v>
      </c>
      <c r="E18" s="12">
        <f t="shared" si="0"/>
        <v>1321290.0899999999</v>
      </c>
      <c r="F18" s="12">
        <v>1321290.0900000001</v>
      </c>
      <c r="G18" s="12">
        <v>1108670.8700000001</v>
      </c>
      <c r="H18" s="12">
        <f t="shared" si="1"/>
        <v>0</v>
      </c>
    </row>
    <row r="19" spans="1:8" x14ac:dyDescent="0.2">
      <c r="A19" s="28">
        <v>2600</v>
      </c>
      <c r="B19" s="10" t="s">
        <v>78</v>
      </c>
      <c r="C19" s="12">
        <v>2143910.2400000002</v>
      </c>
      <c r="D19" s="12">
        <v>526210.53</v>
      </c>
      <c r="E19" s="12">
        <f t="shared" si="0"/>
        <v>2670120.7700000005</v>
      </c>
      <c r="F19" s="12">
        <v>2670120.77</v>
      </c>
      <c r="G19" s="12">
        <v>2670120.77</v>
      </c>
      <c r="H19" s="12">
        <f t="shared" si="1"/>
        <v>0</v>
      </c>
    </row>
    <row r="20" spans="1:8" x14ac:dyDescent="0.2">
      <c r="A20" s="28">
        <v>2700</v>
      </c>
      <c r="B20" s="10" t="s">
        <v>79</v>
      </c>
      <c r="C20" s="12">
        <v>1099209.07</v>
      </c>
      <c r="D20" s="12">
        <v>-544300.77</v>
      </c>
      <c r="E20" s="12">
        <f t="shared" si="0"/>
        <v>554908.30000000005</v>
      </c>
      <c r="F20" s="12">
        <v>554908.30000000005</v>
      </c>
      <c r="G20" s="12">
        <v>554908.30000000005</v>
      </c>
      <c r="H20" s="12">
        <f t="shared" si="1"/>
        <v>0</v>
      </c>
    </row>
    <row r="21" spans="1:8" hidden="1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5346291.71</v>
      </c>
      <c r="D22" s="12">
        <v>-2554712.9500000002</v>
      </c>
      <c r="E22" s="12">
        <f t="shared" si="0"/>
        <v>2791578.76</v>
      </c>
      <c r="F22" s="12">
        <v>2791578.76</v>
      </c>
      <c r="G22" s="12">
        <v>2181550.65</v>
      </c>
      <c r="H22" s="12">
        <f t="shared" si="1"/>
        <v>0</v>
      </c>
    </row>
    <row r="23" spans="1:8" x14ac:dyDescent="0.2">
      <c r="A23" s="29" t="s">
        <v>61</v>
      </c>
      <c r="B23" s="6"/>
      <c r="C23" s="35">
        <f>SUM(C24:C32)</f>
        <v>56629136.939999998</v>
      </c>
      <c r="D23" s="35">
        <f>SUM(D24:D32)</f>
        <v>-3689333.88</v>
      </c>
      <c r="E23" s="35">
        <f t="shared" si="0"/>
        <v>52939803.059999995</v>
      </c>
      <c r="F23" s="35">
        <f>SUM(F24:F32)</f>
        <v>52941058.279999994</v>
      </c>
      <c r="G23" s="35">
        <f>SUM(G24:G32)</f>
        <v>52456355.769999996</v>
      </c>
      <c r="H23" s="35">
        <f t="shared" si="1"/>
        <v>-1255.2199999988079</v>
      </c>
    </row>
    <row r="24" spans="1:8" x14ac:dyDescent="0.2">
      <c r="A24" s="28">
        <v>3100</v>
      </c>
      <c r="B24" s="10" t="s">
        <v>82</v>
      </c>
      <c r="C24" s="12">
        <v>28451092.600000001</v>
      </c>
      <c r="D24" s="12">
        <v>1257162.23</v>
      </c>
      <c r="E24" s="12">
        <f t="shared" si="0"/>
        <v>29708254.830000002</v>
      </c>
      <c r="F24" s="12">
        <v>29708254.829999998</v>
      </c>
      <c r="G24" s="12">
        <v>29708254.829999998</v>
      </c>
      <c r="H24" s="12">
        <f t="shared" si="1"/>
        <v>0</v>
      </c>
    </row>
    <row r="25" spans="1:8" x14ac:dyDescent="0.2">
      <c r="A25" s="28">
        <v>3200</v>
      </c>
      <c r="B25" s="10" t="s">
        <v>83</v>
      </c>
      <c r="C25" s="12">
        <v>515371.18</v>
      </c>
      <c r="D25" s="12">
        <v>-60724.66</v>
      </c>
      <c r="E25" s="12">
        <f t="shared" si="0"/>
        <v>454646.52</v>
      </c>
      <c r="F25" s="12">
        <v>454646.52</v>
      </c>
      <c r="G25" s="12">
        <v>454646.52</v>
      </c>
      <c r="H25" s="12">
        <f t="shared" si="1"/>
        <v>0</v>
      </c>
    </row>
    <row r="26" spans="1:8" x14ac:dyDescent="0.2">
      <c r="A26" s="28">
        <v>3300</v>
      </c>
      <c r="B26" s="10" t="s">
        <v>84</v>
      </c>
      <c r="C26" s="12">
        <v>4433584.21</v>
      </c>
      <c r="D26" s="12">
        <v>599171.35</v>
      </c>
      <c r="E26" s="12">
        <f t="shared" si="0"/>
        <v>5032755.5599999996</v>
      </c>
      <c r="F26" s="12">
        <v>5032755.5599999996</v>
      </c>
      <c r="G26" s="12">
        <v>4549308.2699999996</v>
      </c>
      <c r="H26" s="12">
        <f t="shared" si="1"/>
        <v>0</v>
      </c>
    </row>
    <row r="27" spans="1:8" x14ac:dyDescent="0.2">
      <c r="A27" s="28">
        <v>3400</v>
      </c>
      <c r="B27" s="10" t="s">
        <v>85</v>
      </c>
      <c r="C27" s="12">
        <v>2180967.62</v>
      </c>
      <c r="D27" s="12">
        <v>-607924.05000000005</v>
      </c>
      <c r="E27" s="12">
        <f t="shared" si="0"/>
        <v>1573043.57</v>
      </c>
      <c r="F27" s="12">
        <v>1574298.79</v>
      </c>
      <c r="G27" s="12">
        <v>1573043.57</v>
      </c>
      <c r="H27" s="12">
        <f t="shared" si="1"/>
        <v>-1255.2199999999721</v>
      </c>
    </row>
    <row r="28" spans="1:8" x14ac:dyDescent="0.2">
      <c r="A28" s="28">
        <v>3500</v>
      </c>
      <c r="B28" s="10" t="s">
        <v>86</v>
      </c>
      <c r="C28" s="12">
        <v>5313734.76</v>
      </c>
      <c r="D28" s="12">
        <v>-676461.31</v>
      </c>
      <c r="E28" s="12">
        <f t="shared" si="0"/>
        <v>4637273.4499999993</v>
      </c>
      <c r="F28" s="12">
        <v>4637273.45</v>
      </c>
      <c r="G28" s="12">
        <v>4637273.45</v>
      </c>
      <c r="H28" s="12">
        <f t="shared" si="1"/>
        <v>0</v>
      </c>
    </row>
    <row r="29" spans="1:8" x14ac:dyDescent="0.2">
      <c r="A29" s="28">
        <v>3600</v>
      </c>
      <c r="B29" s="10" t="s">
        <v>87</v>
      </c>
      <c r="C29" s="12">
        <v>3130312.96</v>
      </c>
      <c r="D29" s="12">
        <v>-2994568.56</v>
      </c>
      <c r="E29" s="12">
        <f t="shared" si="0"/>
        <v>135744.39999999991</v>
      </c>
      <c r="F29" s="12">
        <v>135744.4</v>
      </c>
      <c r="G29" s="12">
        <v>135744.4</v>
      </c>
      <c r="H29" s="12">
        <f t="shared" si="1"/>
        <v>0</v>
      </c>
    </row>
    <row r="30" spans="1:8" x14ac:dyDescent="0.2">
      <c r="A30" s="28">
        <v>3700</v>
      </c>
      <c r="B30" s="10" t="s">
        <v>88</v>
      </c>
      <c r="C30" s="12">
        <v>144731.99</v>
      </c>
      <c r="D30" s="12">
        <v>-118405.51</v>
      </c>
      <c r="E30" s="12">
        <f t="shared" si="0"/>
        <v>26326.479999999996</v>
      </c>
      <c r="F30" s="12">
        <v>26326.48</v>
      </c>
      <c r="G30" s="12">
        <v>26326.48</v>
      </c>
      <c r="H30" s="12">
        <f t="shared" si="1"/>
        <v>0</v>
      </c>
    </row>
    <row r="31" spans="1:8" x14ac:dyDescent="0.2">
      <c r="A31" s="28">
        <v>3800</v>
      </c>
      <c r="B31" s="10" t="s">
        <v>89</v>
      </c>
      <c r="C31" s="12">
        <v>486161.62</v>
      </c>
      <c r="D31" s="12">
        <v>184500.81</v>
      </c>
      <c r="E31" s="12">
        <f t="shared" si="0"/>
        <v>670662.42999999993</v>
      </c>
      <c r="F31" s="12">
        <v>670662.43000000005</v>
      </c>
      <c r="G31" s="12">
        <v>670662.43000000005</v>
      </c>
      <c r="H31" s="12">
        <f t="shared" si="1"/>
        <v>0</v>
      </c>
    </row>
    <row r="32" spans="1:8" x14ac:dyDescent="0.2">
      <c r="A32" s="28">
        <v>3900</v>
      </c>
      <c r="B32" s="10" t="s">
        <v>18</v>
      </c>
      <c r="C32" s="12">
        <v>11973180</v>
      </c>
      <c r="D32" s="12">
        <v>-1272084.18</v>
      </c>
      <c r="E32" s="12">
        <f t="shared" si="0"/>
        <v>10701095.82</v>
      </c>
      <c r="F32" s="12">
        <v>10701095.82</v>
      </c>
      <c r="G32" s="12">
        <v>10701095.82</v>
      </c>
      <c r="H32" s="12">
        <f t="shared" si="1"/>
        <v>0</v>
      </c>
    </row>
    <row r="33" spans="1:8" x14ac:dyDescent="0.2">
      <c r="A33" s="29" t="s">
        <v>62</v>
      </c>
      <c r="B33" s="6"/>
      <c r="C33" s="35">
        <f>SUM(C34:C42)</f>
        <v>3000000</v>
      </c>
      <c r="D33" s="35">
        <f>SUM(D34:D42)</f>
        <v>47095111.590000004</v>
      </c>
      <c r="E33" s="35">
        <f t="shared" si="0"/>
        <v>50095111.590000004</v>
      </c>
      <c r="F33" s="35">
        <f>SUM(F34:F42)</f>
        <v>50095111.590000004</v>
      </c>
      <c r="G33" s="35">
        <f>SUM(G34:G42)</f>
        <v>50095111.590000004</v>
      </c>
      <c r="H33" s="35">
        <f t="shared" si="1"/>
        <v>0</v>
      </c>
    </row>
    <row r="34" spans="1:8" x14ac:dyDescent="0.2">
      <c r="A34" s="28">
        <v>4100</v>
      </c>
      <c r="B34" s="10" t="s">
        <v>90</v>
      </c>
      <c r="C34" s="12">
        <v>3000000</v>
      </c>
      <c r="D34" s="12">
        <v>47095111.590000004</v>
      </c>
      <c r="E34" s="12">
        <f t="shared" si="0"/>
        <v>50095111.590000004</v>
      </c>
      <c r="F34" s="12">
        <v>50095111.590000004</v>
      </c>
      <c r="G34" s="12">
        <v>50095111.590000004</v>
      </c>
      <c r="H34" s="12">
        <f t="shared" si="1"/>
        <v>0</v>
      </c>
    </row>
    <row r="35" spans="1:8" hidden="1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hidden="1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hidden="1" x14ac:dyDescent="0.2">
      <c r="A37" s="28">
        <v>4400</v>
      </c>
      <c r="B37" s="10" t="s">
        <v>93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hidden="1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hidden="1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hidden="1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hidden="1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hidden="1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4594957.72</v>
      </c>
      <c r="D43" s="35">
        <f>SUM(D44:D52)</f>
        <v>1494731.1199999996</v>
      </c>
      <c r="E43" s="35">
        <f t="shared" si="0"/>
        <v>6089688.8399999999</v>
      </c>
      <c r="F43" s="35">
        <f>SUM(F44:F52)</f>
        <v>6089688.8399999999</v>
      </c>
      <c r="G43" s="35">
        <f>SUM(G44:G52)</f>
        <v>6089688.8399999999</v>
      </c>
      <c r="H43" s="35">
        <f t="shared" si="1"/>
        <v>0</v>
      </c>
    </row>
    <row r="44" spans="1:8" x14ac:dyDescent="0.2">
      <c r="A44" s="28">
        <v>5100</v>
      </c>
      <c r="B44" s="10" t="s">
        <v>97</v>
      </c>
      <c r="C44" s="12">
        <v>1058776.8799999999</v>
      </c>
      <c r="D44" s="12">
        <v>-503449.57</v>
      </c>
      <c r="E44" s="12">
        <f t="shared" si="0"/>
        <v>555327.30999999982</v>
      </c>
      <c r="F44" s="12">
        <v>555327.31000000006</v>
      </c>
      <c r="G44" s="12">
        <v>555327.31000000006</v>
      </c>
      <c r="H44" s="12">
        <f t="shared" si="1"/>
        <v>0</v>
      </c>
    </row>
    <row r="45" spans="1:8" hidden="1" x14ac:dyDescent="0.2">
      <c r="A45" s="28">
        <v>5200</v>
      </c>
      <c r="B45" s="10" t="s">
        <v>98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100304</v>
      </c>
      <c r="D46" s="12">
        <v>-100304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1080000</v>
      </c>
      <c r="D47" s="12">
        <v>379310.34</v>
      </c>
      <c r="E47" s="12">
        <f t="shared" si="0"/>
        <v>1459310.34</v>
      </c>
      <c r="F47" s="12">
        <v>1459310.34</v>
      </c>
      <c r="G47" s="12">
        <v>1459310.34</v>
      </c>
      <c r="H47" s="12">
        <f t="shared" si="1"/>
        <v>0</v>
      </c>
    </row>
    <row r="48" spans="1:8" hidden="1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1569729.64</v>
      </c>
      <c r="D49" s="12">
        <v>-546631.66</v>
      </c>
      <c r="E49" s="12">
        <f t="shared" si="0"/>
        <v>1023097.9799999999</v>
      </c>
      <c r="F49" s="12">
        <v>1023097.98</v>
      </c>
      <c r="G49" s="12">
        <v>1023097.98</v>
      </c>
      <c r="H49" s="12">
        <f t="shared" si="1"/>
        <v>0</v>
      </c>
    </row>
    <row r="50" spans="1:8" hidden="1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hidden="1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786147.2</v>
      </c>
      <c r="D52" s="12">
        <v>2265806.0099999998</v>
      </c>
      <c r="E52" s="12">
        <f t="shared" si="0"/>
        <v>3051953.21</v>
      </c>
      <c r="F52" s="12">
        <v>3051953.21</v>
      </c>
      <c r="G52" s="12">
        <v>3051953.21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69616240.549999997</v>
      </c>
      <c r="D53" s="35">
        <f>SUM(D54:D56)</f>
        <v>14597044.310000001</v>
      </c>
      <c r="E53" s="35">
        <f t="shared" si="0"/>
        <v>84213284.859999999</v>
      </c>
      <c r="F53" s="35">
        <f>SUM(F54:F56)</f>
        <v>63869144.75</v>
      </c>
      <c r="G53" s="35">
        <f>SUM(G54:G56)</f>
        <v>63075220.109999999</v>
      </c>
      <c r="H53" s="35">
        <f t="shared" si="1"/>
        <v>20344140.109999999</v>
      </c>
    </row>
    <row r="54" spans="1:8" x14ac:dyDescent="0.2">
      <c r="A54" s="28">
        <v>6100</v>
      </c>
      <c r="B54" s="10" t="s">
        <v>106</v>
      </c>
      <c r="C54" s="12">
        <v>66320240.549999997</v>
      </c>
      <c r="D54" s="12">
        <v>14125108.35</v>
      </c>
      <c r="E54" s="12">
        <f t="shared" si="0"/>
        <v>80445348.899999991</v>
      </c>
      <c r="F54" s="12">
        <v>60101208.789999999</v>
      </c>
      <c r="G54" s="12">
        <v>59307284.149999999</v>
      </c>
      <c r="H54" s="12">
        <f t="shared" si="1"/>
        <v>20344140.109999992</v>
      </c>
    </row>
    <row r="55" spans="1:8" hidden="1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3296000</v>
      </c>
      <c r="D56" s="12">
        <v>471935.96</v>
      </c>
      <c r="E56" s="12">
        <f t="shared" si="0"/>
        <v>3767935.96</v>
      </c>
      <c r="F56" s="12">
        <v>3767935.96</v>
      </c>
      <c r="G56" s="12">
        <v>3767935.96</v>
      </c>
      <c r="H56" s="12">
        <f t="shared" si="1"/>
        <v>0</v>
      </c>
    </row>
    <row r="57" spans="1:8" hidden="1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hidden="1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hidden="1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hidden="1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hidden="1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hidden="1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hidden="1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hidden="1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hidden="1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hidden="1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hidden="1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hidden="1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hidden="1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hidden="1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hidden="1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hidden="1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hidden="1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hidden="1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hidden="1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hidden="1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215000520</v>
      </c>
      <c r="D77" s="37">
        <f t="shared" si="4"/>
        <v>57671103.650000006</v>
      </c>
      <c r="E77" s="37">
        <f t="shared" si="4"/>
        <v>272671623.64999998</v>
      </c>
      <c r="F77" s="37">
        <f t="shared" si="4"/>
        <v>252328738.75999999</v>
      </c>
      <c r="G77" s="37">
        <f t="shared" si="4"/>
        <v>250227464.27999997</v>
      </c>
      <c r="H77" s="37">
        <f t="shared" si="4"/>
        <v>20342884.890000001</v>
      </c>
    </row>
    <row r="81" spans="1:8" ht="11.25" customHeight="1" x14ac:dyDescent="0.2">
      <c r="A81" s="60" t="s">
        <v>144</v>
      </c>
      <c r="B81" s="60"/>
      <c r="C81" s="60"/>
      <c r="D81" s="60"/>
      <c r="E81" s="60"/>
      <c r="F81" s="60"/>
      <c r="G81" s="60"/>
      <c r="H81" s="60"/>
    </row>
    <row r="82" spans="1:8" ht="13.5" customHeight="1" x14ac:dyDescent="0.2">
      <c r="A82" s="60"/>
      <c r="B82" s="60"/>
      <c r="C82" s="60"/>
      <c r="D82" s="60"/>
      <c r="E82" s="60"/>
      <c r="F82" s="60"/>
      <c r="G82" s="60"/>
      <c r="H82" s="60"/>
    </row>
    <row r="83" spans="1:8" x14ac:dyDescent="0.2">
      <c r="B83" s="44"/>
      <c r="C83" s="44"/>
      <c r="D83" s="44"/>
      <c r="E83" s="41"/>
      <c r="F83" s="41"/>
      <c r="G83" s="41"/>
    </row>
    <row r="84" spans="1:8" s="42" customFormat="1" x14ac:dyDescent="0.2">
      <c r="B84" s="44"/>
      <c r="C84" s="44"/>
      <c r="D84" s="44"/>
      <c r="E84" s="41"/>
      <c r="F84" s="41"/>
      <c r="G84" s="41"/>
    </row>
    <row r="85" spans="1:8" x14ac:dyDescent="0.2">
      <c r="B85" s="44"/>
      <c r="C85" s="44"/>
      <c r="D85" s="44"/>
      <c r="E85" s="41"/>
      <c r="F85" s="41"/>
      <c r="G85" s="41"/>
    </row>
    <row r="86" spans="1:8" x14ac:dyDescent="0.2">
      <c r="B86" s="44"/>
      <c r="C86" s="44"/>
      <c r="D86" s="44"/>
      <c r="E86" s="41"/>
      <c r="F86" s="41"/>
      <c r="G86" s="41"/>
    </row>
    <row r="87" spans="1:8" x14ac:dyDescent="0.2">
      <c r="B87" s="44"/>
      <c r="C87" s="44"/>
      <c r="D87" s="44"/>
      <c r="E87" s="41"/>
      <c r="F87" s="41"/>
      <c r="G87" s="41"/>
    </row>
    <row r="88" spans="1:8" x14ac:dyDescent="0.2">
      <c r="B88" s="59" t="s">
        <v>145</v>
      </c>
      <c r="C88" s="59"/>
      <c r="D88" s="43"/>
      <c r="E88" s="58" t="s">
        <v>145</v>
      </c>
      <c r="F88" s="58"/>
      <c r="G88" s="58"/>
    </row>
    <row r="89" spans="1:8" ht="27" customHeight="1" x14ac:dyDescent="0.2">
      <c r="B89" s="57" t="s">
        <v>146</v>
      </c>
      <c r="C89" s="57"/>
      <c r="D89" s="45"/>
      <c r="E89" s="57" t="s">
        <v>147</v>
      </c>
      <c r="F89" s="57"/>
      <c r="G89" s="57"/>
    </row>
  </sheetData>
  <sheetProtection formatCells="0" formatColumns="0" formatRows="0" autoFilter="0"/>
  <mergeCells count="9">
    <mergeCell ref="A1:H1"/>
    <mergeCell ref="C2:G2"/>
    <mergeCell ref="H2:H3"/>
    <mergeCell ref="A2:B4"/>
    <mergeCell ref="E89:G89"/>
    <mergeCell ref="E88:G88"/>
    <mergeCell ref="B88:C88"/>
    <mergeCell ref="B89:C89"/>
    <mergeCell ref="A81:H8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B29" sqref="B2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6" t="s">
        <v>130</v>
      </c>
      <c r="B1" s="47"/>
      <c r="C1" s="47"/>
      <c r="D1" s="47"/>
      <c r="E1" s="47"/>
      <c r="F1" s="47"/>
      <c r="G1" s="47"/>
      <c r="H1" s="48"/>
    </row>
    <row r="2" spans="1:8" x14ac:dyDescent="0.2">
      <c r="A2" s="51" t="s">
        <v>52</v>
      </c>
      <c r="B2" s="52"/>
      <c r="C2" s="46" t="s">
        <v>58</v>
      </c>
      <c r="D2" s="47"/>
      <c r="E2" s="47"/>
      <c r="F2" s="47"/>
      <c r="G2" s="48"/>
      <c r="H2" s="49" t="s">
        <v>57</v>
      </c>
    </row>
    <row r="3" spans="1:8" ht="24.95" customHeight="1" x14ac:dyDescent="0.2">
      <c r="A3" s="53"/>
      <c r="B3" s="54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50"/>
    </row>
    <row r="4" spans="1:8" x14ac:dyDescent="0.2">
      <c r="A4" s="55"/>
      <c r="B4" s="56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137789321.72999999</v>
      </c>
      <c r="D5" s="38">
        <v>-5515783.3700000001</v>
      </c>
      <c r="E5" s="38">
        <f>C5+D5</f>
        <v>132273538.35999998</v>
      </c>
      <c r="F5" s="38">
        <v>132274793.58</v>
      </c>
      <c r="G5" s="38">
        <v>130967443.73999999</v>
      </c>
      <c r="H5" s="38">
        <f>E5-F5</f>
        <v>-1255.2200000137091</v>
      </c>
    </row>
    <row r="6" spans="1:8" x14ac:dyDescent="0.2">
      <c r="A6" s="5"/>
      <c r="B6" s="13" t="s">
        <v>1</v>
      </c>
      <c r="C6" s="38">
        <v>77211198.269999996</v>
      </c>
      <c r="D6" s="38">
        <v>63186887.020000003</v>
      </c>
      <c r="E6" s="38">
        <f>C6+D6</f>
        <v>140398085.28999999</v>
      </c>
      <c r="F6" s="38">
        <v>120053945.18000001</v>
      </c>
      <c r="G6" s="38">
        <v>119260020.54000001</v>
      </c>
      <c r="H6" s="38">
        <f>E6-F6</f>
        <v>20344140.109999985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215000520</v>
      </c>
      <c r="D10" s="37">
        <f t="shared" si="0"/>
        <v>57671103.650000006</v>
      </c>
      <c r="E10" s="37">
        <f t="shared" si="0"/>
        <v>272671623.64999998</v>
      </c>
      <c r="F10" s="37">
        <f t="shared" si="0"/>
        <v>252328738.75999999</v>
      </c>
      <c r="G10" s="37">
        <f t="shared" si="0"/>
        <v>250227464.28</v>
      </c>
      <c r="H10" s="37">
        <f t="shared" si="0"/>
        <v>20342884.889999971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6" t="s">
        <v>140</v>
      </c>
      <c r="B1" s="47"/>
      <c r="C1" s="47"/>
      <c r="D1" s="47"/>
      <c r="E1" s="47"/>
      <c r="F1" s="47"/>
      <c r="G1" s="47"/>
      <c r="H1" s="48"/>
    </row>
    <row r="2" spans="1:8" x14ac:dyDescent="0.2">
      <c r="A2" s="51" t="s">
        <v>52</v>
      </c>
      <c r="B2" s="52"/>
      <c r="C2" s="46" t="s">
        <v>58</v>
      </c>
      <c r="D2" s="47"/>
      <c r="E2" s="47"/>
      <c r="F2" s="47"/>
      <c r="G2" s="48"/>
      <c r="H2" s="49" t="s">
        <v>57</v>
      </c>
    </row>
    <row r="3" spans="1:8" ht="24.95" customHeight="1" x14ac:dyDescent="0.2">
      <c r="A3" s="53"/>
      <c r="B3" s="54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50"/>
    </row>
    <row r="4" spans="1:8" x14ac:dyDescent="0.2">
      <c r="A4" s="55"/>
      <c r="B4" s="56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7946838.7199999997</v>
      </c>
      <c r="D6" s="12">
        <v>1212205.27</v>
      </c>
      <c r="E6" s="12">
        <f>C6+D6</f>
        <v>9159043.9900000002</v>
      </c>
      <c r="F6" s="12">
        <v>9159043.9900000002</v>
      </c>
      <c r="G6" s="12">
        <v>9159043.9900000002</v>
      </c>
      <c r="H6" s="12">
        <f>E6-F6</f>
        <v>0</v>
      </c>
    </row>
    <row r="7" spans="1:8" x14ac:dyDescent="0.2">
      <c r="A7" s="4"/>
      <c r="B7" s="15" t="s">
        <v>132</v>
      </c>
      <c r="C7" s="12">
        <v>11938907.810000001</v>
      </c>
      <c r="D7" s="12">
        <v>-5843459.2800000003</v>
      </c>
      <c r="E7" s="12">
        <f t="shared" ref="E7:E12" si="0">C7+D7</f>
        <v>6095448.5300000003</v>
      </c>
      <c r="F7" s="12">
        <v>6095448.5300000003</v>
      </c>
      <c r="G7" s="12">
        <v>6095448.5300000003</v>
      </c>
      <c r="H7" s="12">
        <f t="shared" ref="H7:H12" si="1">E7-F7</f>
        <v>0</v>
      </c>
    </row>
    <row r="8" spans="1:8" x14ac:dyDescent="0.2">
      <c r="A8" s="4"/>
      <c r="B8" s="15" t="s">
        <v>133</v>
      </c>
      <c r="C8" s="12">
        <v>66615237.340000004</v>
      </c>
      <c r="D8" s="12">
        <v>74284639.799999997</v>
      </c>
      <c r="E8" s="12">
        <f t="shared" si="0"/>
        <v>140899877.13999999</v>
      </c>
      <c r="F8" s="12">
        <v>120555737.03</v>
      </c>
      <c r="G8" s="12">
        <v>119761812.39</v>
      </c>
      <c r="H8" s="12">
        <f t="shared" si="1"/>
        <v>20344140.109999985</v>
      </c>
    </row>
    <row r="9" spans="1:8" x14ac:dyDescent="0.2">
      <c r="A9" s="4"/>
      <c r="B9" s="15" t="s">
        <v>134</v>
      </c>
      <c r="C9" s="12">
        <v>38891716.539999999</v>
      </c>
      <c r="D9" s="12">
        <v>3764123.7</v>
      </c>
      <c r="E9" s="12">
        <f t="shared" si="0"/>
        <v>42655840.240000002</v>
      </c>
      <c r="F9" s="12">
        <v>42655840.240000002</v>
      </c>
      <c r="G9" s="12">
        <v>42655840.240000002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20046891.84</v>
      </c>
      <c r="D10" s="12">
        <v>-13246050.380000001</v>
      </c>
      <c r="E10" s="12">
        <f t="shared" si="0"/>
        <v>6800841.459999999</v>
      </c>
      <c r="F10" s="12">
        <v>6800841.46</v>
      </c>
      <c r="G10" s="12">
        <v>6800841.46</v>
      </c>
      <c r="H10" s="12">
        <f t="shared" si="1"/>
        <v>0</v>
      </c>
    </row>
    <row r="11" spans="1:8" x14ac:dyDescent="0.2">
      <c r="A11" s="4"/>
      <c r="B11" s="15" t="s">
        <v>136</v>
      </c>
      <c r="C11" s="12">
        <v>34161639.469999999</v>
      </c>
      <c r="D11" s="12">
        <v>387904.12</v>
      </c>
      <c r="E11" s="12">
        <f t="shared" si="0"/>
        <v>34549543.589999996</v>
      </c>
      <c r="F11" s="12">
        <v>34550798.810000002</v>
      </c>
      <c r="G11" s="12">
        <v>34549543.590000004</v>
      </c>
      <c r="H11" s="12">
        <f t="shared" si="1"/>
        <v>-1255.2200000062585</v>
      </c>
    </row>
    <row r="12" spans="1:8" x14ac:dyDescent="0.2">
      <c r="A12" s="4"/>
      <c r="B12" s="15" t="s">
        <v>137</v>
      </c>
      <c r="C12" s="12">
        <v>18057465.379999999</v>
      </c>
      <c r="D12" s="12">
        <v>-1336966.75</v>
      </c>
      <c r="E12" s="12">
        <f t="shared" si="0"/>
        <v>16720498.629999999</v>
      </c>
      <c r="F12" s="12">
        <v>16720498.630000001</v>
      </c>
      <c r="G12" s="12">
        <v>15414404.01</v>
      </c>
      <c r="H12" s="12">
        <f t="shared" si="1"/>
        <v>0</v>
      </c>
    </row>
    <row r="13" spans="1:8" x14ac:dyDescent="0.2">
      <c r="A13" s="4"/>
      <c r="B13" s="15" t="s">
        <v>138</v>
      </c>
      <c r="C13" s="12">
        <v>15266044.09</v>
      </c>
      <c r="D13" s="12">
        <v>-906063.71</v>
      </c>
      <c r="E13" s="12">
        <f t="shared" ref="E13" si="2">C13+D13</f>
        <v>14359980.379999999</v>
      </c>
      <c r="F13" s="12">
        <v>14359980.380000001</v>
      </c>
      <c r="G13" s="12">
        <v>14359980.380000001</v>
      </c>
      <c r="H13" s="12">
        <f t="shared" ref="H13" si="3">E13-F13</f>
        <v>0</v>
      </c>
    </row>
    <row r="14" spans="1:8" x14ac:dyDescent="0.2">
      <c r="A14" s="4"/>
      <c r="B14" s="15" t="s">
        <v>139</v>
      </c>
      <c r="C14" s="12">
        <v>2075778.81</v>
      </c>
      <c r="D14" s="12">
        <v>-645229.12</v>
      </c>
      <c r="E14" s="12">
        <f t="shared" ref="E14" si="4">C14+D14</f>
        <v>1430549.69</v>
      </c>
      <c r="F14" s="12">
        <v>1430549.69</v>
      </c>
      <c r="G14" s="12">
        <v>1430549.69</v>
      </c>
      <c r="H14" s="12">
        <f t="shared" ref="H14" si="5">E14-F14</f>
        <v>0</v>
      </c>
    </row>
    <row r="15" spans="1:8" x14ac:dyDescent="0.2">
      <c r="A15" s="4"/>
      <c r="B15" s="15"/>
      <c r="C15" s="12"/>
      <c r="D15" s="12"/>
      <c r="E15" s="12"/>
      <c r="F15" s="12"/>
      <c r="G15" s="12"/>
      <c r="H15" s="12"/>
    </row>
    <row r="16" spans="1:8" x14ac:dyDescent="0.2">
      <c r="A16" s="17"/>
      <c r="B16" s="31" t="s">
        <v>51</v>
      </c>
      <c r="C16" s="40">
        <f t="shared" ref="C16:H16" si="6">SUM(C6:C15)</f>
        <v>215000520</v>
      </c>
      <c r="D16" s="40">
        <f t="shared" si="6"/>
        <v>57671103.649999991</v>
      </c>
      <c r="E16" s="40">
        <f t="shared" si="6"/>
        <v>272671623.65000004</v>
      </c>
      <c r="F16" s="40">
        <f t="shared" si="6"/>
        <v>252328738.76000002</v>
      </c>
      <c r="G16" s="40">
        <f t="shared" si="6"/>
        <v>250227464.28</v>
      </c>
      <c r="H16" s="40">
        <f t="shared" si="6"/>
        <v>20342884.889999978</v>
      </c>
    </row>
    <row r="19" spans="1:8" ht="45" customHeight="1" x14ac:dyDescent="0.2">
      <c r="A19" s="46" t="s">
        <v>141</v>
      </c>
      <c r="B19" s="47"/>
      <c r="C19" s="47"/>
      <c r="D19" s="47"/>
      <c r="E19" s="47"/>
      <c r="F19" s="47"/>
      <c r="G19" s="47"/>
      <c r="H19" s="48"/>
    </row>
    <row r="20" spans="1:8" x14ac:dyDescent="0.2">
      <c r="A20" s="51" t="s">
        <v>52</v>
      </c>
      <c r="B20" s="52"/>
      <c r="C20" s="46" t="s">
        <v>58</v>
      </c>
      <c r="D20" s="47"/>
      <c r="E20" s="47"/>
      <c r="F20" s="47"/>
      <c r="G20" s="48"/>
      <c r="H20" s="49" t="s">
        <v>57</v>
      </c>
    </row>
    <row r="21" spans="1:8" ht="22.5" x14ac:dyDescent="0.2">
      <c r="A21" s="53"/>
      <c r="B21" s="54"/>
      <c r="C21" s="8" t="s">
        <v>53</v>
      </c>
      <c r="D21" s="8" t="s">
        <v>123</v>
      </c>
      <c r="E21" s="8" t="s">
        <v>54</v>
      </c>
      <c r="F21" s="8" t="s">
        <v>55</v>
      </c>
      <c r="G21" s="8" t="s">
        <v>56</v>
      </c>
      <c r="H21" s="50"/>
    </row>
    <row r="22" spans="1:8" x14ac:dyDescent="0.2">
      <c r="A22" s="55"/>
      <c r="B22" s="56"/>
      <c r="C22" s="9">
        <v>1</v>
      </c>
      <c r="D22" s="9">
        <v>2</v>
      </c>
      <c r="E22" s="9" t="s">
        <v>124</v>
      </c>
      <c r="F22" s="9">
        <v>4</v>
      </c>
      <c r="G22" s="9">
        <v>5</v>
      </c>
      <c r="H22" s="9" t="s">
        <v>125</v>
      </c>
    </row>
    <row r="23" spans="1:8" x14ac:dyDescent="0.2">
      <c r="A23" s="4"/>
      <c r="B23" s="2" t="s">
        <v>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>E23-F23</f>
        <v>0</v>
      </c>
    </row>
    <row r="24" spans="1:8" x14ac:dyDescent="0.2">
      <c r="A24" s="4"/>
      <c r="B24" s="2" t="s">
        <v>9</v>
      </c>
      <c r="C24" s="12">
        <v>0</v>
      </c>
      <c r="D24" s="12">
        <v>0</v>
      </c>
      <c r="E24" s="12">
        <f t="shared" ref="E24:E26" si="7">C24+D24</f>
        <v>0</v>
      </c>
      <c r="F24" s="12">
        <v>0</v>
      </c>
      <c r="G24" s="12">
        <v>0</v>
      </c>
      <c r="H24" s="12">
        <f t="shared" ref="H24:H26" si="8">E24-F24</f>
        <v>0</v>
      </c>
    </row>
    <row r="25" spans="1:8" x14ac:dyDescent="0.2">
      <c r="A25" s="4"/>
      <c r="B25" s="2" t="s">
        <v>10</v>
      </c>
      <c r="C25" s="12">
        <v>0</v>
      </c>
      <c r="D25" s="12">
        <v>0</v>
      </c>
      <c r="E25" s="12">
        <f t="shared" si="7"/>
        <v>0</v>
      </c>
      <c r="F25" s="12">
        <v>0</v>
      </c>
      <c r="G25" s="12">
        <v>0</v>
      </c>
      <c r="H25" s="12">
        <f t="shared" si="8"/>
        <v>0</v>
      </c>
    </row>
    <row r="26" spans="1:8" x14ac:dyDescent="0.2">
      <c r="A26" s="4"/>
      <c r="B26" s="2" t="s">
        <v>127</v>
      </c>
      <c r="C26" s="12">
        <v>0</v>
      </c>
      <c r="D26" s="12">
        <v>0</v>
      </c>
      <c r="E26" s="12">
        <f t="shared" si="7"/>
        <v>0</v>
      </c>
      <c r="F26" s="12">
        <v>0</v>
      </c>
      <c r="G26" s="12">
        <v>0</v>
      </c>
      <c r="H26" s="12">
        <f t="shared" si="8"/>
        <v>0</v>
      </c>
    </row>
    <row r="27" spans="1:8" x14ac:dyDescent="0.2">
      <c r="A27" s="17"/>
      <c r="B27" s="31" t="s">
        <v>51</v>
      </c>
      <c r="C27" s="40">
        <f t="shared" ref="C27:H27" si="9">SUM(C23:C26)</f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</row>
    <row r="30" spans="1:8" ht="45" customHeight="1" x14ac:dyDescent="0.2">
      <c r="A30" s="46" t="s">
        <v>142</v>
      </c>
      <c r="B30" s="47"/>
      <c r="C30" s="47"/>
      <c r="D30" s="47"/>
      <c r="E30" s="47"/>
      <c r="F30" s="47"/>
      <c r="G30" s="47"/>
      <c r="H30" s="48"/>
    </row>
    <row r="31" spans="1:8" x14ac:dyDescent="0.2">
      <c r="A31" s="51" t="s">
        <v>52</v>
      </c>
      <c r="B31" s="52"/>
      <c r="C31" s="46" t="s">
        <v>58</v>
      </c>
      <c r="D31" s="47"/>
      <c r="E31" s="47"/>
      <c r="F31" s="47"/>
      <c r="G31" s="48"/>
      <c r="H31" s="49" t="s">
        <v>57</v>
      </c>
    </row>
    <row r="32" spans="1:8" ht="22.5" x14ac:dyDescent="0.2">
      <c r="A32" s="53"/>
      <c r="B32" s="54"/>
      <c r="C32" s="8" t="s">
        <v>53</v>
      </c>
      <c r="D32" s="8" t="s">
        <v>123</v>
      </c>
      <c r="E32" s="8" t="s">
        <v>54</v>
      </c>
      <c r="F32" s="8" t="s">
        <v>55</v>
      </c>
      <c r="G32" s="8" t="s">
        <v>56</v>
      </c>
      <c r="H32" s="50"/>
    </row>
    <row r="33" spans="1:8" x14ac:dyDescent="0.2">
      <c r="A33" s="55"/>
      <c r="B33" s="56"/>
      <c r="C33" s="9">
        <v>1</v>
      </c>
      <c r="D33" s="9">
        <v>2</v>
      </c>
      <c r="E33" s="9" t="s">
        <v>124</v>
      </c>
      <c r="F33" s="9">
        <v>4</v>
      </c>
      <c r="G33" s="9">
        <v>5</v>
      </c>
      <c r="H33" s="9" t="s">
        <v>125</v>
      </c>
    </row>
    <row r="34" spans="1:8" x14ac:dyDescent="0.2">
      <c r="A34" s="4"/>
      <c r="B34" s="19" t="s">
        <v>12</v>
      </c>
      <c r="C34" s="12">
        <v>215000520</v>
      </c>
      <c r="D34" s="12">
        <v>57671103.649999999</v>
      </c>
      <c r="E34" s="12">
        <f t="shared" ref="E34:E40" si="10">C34+D34</f>
        <v>272671623.64999998</v>
      </c>
      <c r="F34" s="12">
        <v>252328738.75999999</v>
      </c>
      <c r="G34" s="12">
        <v>250227464.28</v>
      </c>
      <c r="H34" s="12">
        <f t="shared" ref="H34:H40" si="11">E34-F34</f>
        <v>20342884.889999986</v>
      </c>
    </row>
    <row r="35" spans="1:8" x14ac:dyDescent="0.2">
      <c r="A35" s="4"/>
      <c r="B35" s="19" t="s">
        <v>11</v>
      </c>
      <c r="C35" s="12">
        <v>0</v>
      </c>
      <c r="D35" s="12">
        <v>0</v>
      </c>
      <c r="E35" s="12">
        <f t="shared" si="10"/>
        <v>0</v>
      </c>
      <c r="F35" s="12">
        <v>0</v>
      </c>
      <c r="G35" s="12">
        <v>0</v>
      </c>
      <c r="H35" s="12">
        <f t="shared" si="11"/>
        <v>0</v>
      </c>
    </row>
    <row r="36" spans="1:8" x14ac:dyDescent="0.2">
      <c r="A36" s="4"/>
      <c r="B36" s="19" t="s">
        <v>13</v>
      </c>
      <c r="C36" s="12">
        <v>0</v>
      </c>
      <c r="D36" s="12">
        <v>0</v>
      </c>
      <c r="E36" s="12">
        <f t="shared" si="10"/>
        <v>0</v>
      </c>
      <c r="F36" s="12">
        <v>0</v>
      </c>
      <c r="G36" s="12">
        <v>0</v>
      </c>
      <c r="H36" s="12">
        <f t="shared" si="11"/>
        <v>0</v>
      </c>
    </row>
    <row r="37" spans="1:8" x14ac:dyDescent="0.2">
      <c r="A37" s="4"/>
      <c r="B37" s="19" t="s">
        <v>25</v>
      </c>
      <c r="C37" s="12">
        <v>0</v>
      </c>
      <c r="D37" s="12">
        <v>0</v>
      </c>
      <c r="E37" s="12">
        <f t="shared" si="10"/>
        <v>0</v>
      </c>
      <c r="F37" s="12">
        <v>0</v>
      </c>
      <c r="G37" s="12">
        <v>0</v>
      </c>
      <c r="H37" s="12">
        <f t="shared" si="11"/>
        <v>0</v>
      </c>
    </row>
    <row r="38" spans="1:8" ht="11.25" customHeight="1" x14ac:dyDescent="0.2">
      <c r="A38" s="4"/>
      <c r="B38" s="19" t="s">
        <v>26</v>
      </c>
      <c r="C38" s="12">
        <v>0</v>
      </c>
      <c r="D38" s="12">
        <v>0</v>
      </c>
      <c r="E38" s="12">
        <f t="shared" si="10"/>
        <v>0</v>
      </c>
      <c r="F38" s="12">
        <v>0</v>
      </c>
      <c r="G38" s="12">
        <v>0</v>
      </c>
      <c r="H38" s="12">
        <f t="shared" si="11"/>
        <v>0</v>
      </c>
    </row>
    <row r="39" spans="1:8" x14ac:dyDescent="0.2">
      <c r="A39" s="4"/>
      <c r="B39" s="19" t="s">
        <v>33</v>
      </c>
      <c r="C39" s="12">
        <v>0</v>
      </c>
      <c r="D39" s="12">
        <v>0</v>
      </c>
      <c r="E39" s="12">
        <f t="shared" si="10"/>
        <v>0</v>
      </c>
      <c r="F39" s="12">
        <v>0</v>
      </c>
      <c r="G39" s="12">
        <v>0</v>
      </c>
      <c r="H39" s="12">
        <f t="shared" si="11"/>
        <v>0</v>
      </c>
    </row>
    <row r="40" spans="1:8" x14ac:dyDescent="0.2">
      <c r="A40" s="4"/>
      <c r="B40" s="19" t="s">
        <v>14</v>
      </c>
      <c r="C40" s="12">
        <v>0</v>
      </c>
      <c r="D40" s="12">
        <v>0</v>
      </c>
      <c r="E40" s="12">
        <f t="shared" si="10"/>
        <v>0</v>
      </c>
      <c r="F40" s="12">
        <v>0</v>
      </c>
      <c r="G40" s="12">
        <v>0</v>
      </c>
      <c r="H40" s="12">
        <f t="shared" si="11"/>
        <v>0</v>
      </c>
    </row>
    <row r="41" spans="1:8" x14ac:dyDescent="0.2">
      <c r="A41" s="17"/>
      <c r="B41" s="31" t="s">
        <v>51</v>
      </c>
      <c r="C41" s="40">
        <f t="shared" ref="C41:H41" si="12">SUM(C34:C40)</f>
        <v>215000520</v>
      </c>
      <c r="D41" s="40">
        <f t="shared" si="12"/>
        <v>57671103.649999999</v>
      </c>
      <c r="E41" s="40">
        <f t="shared" si="12"/>
        <v>272671623.64999998</v>
      </c>
      <c r="F41" s="40">
        <f t="shared" si="12"/>
        <v>252328738.75999999</v>
      </c>
      <c r="G41" s="40">
        <f t="shared" si="12"/>
        <v>250227464.28</v>
      </c>
      <c r="H41" s="40">
        <f t="shared" si="12"/>
        <v>20342884.889999986</v>
      </c>
    </row>
    <row r="43" spans="1:8" x14ac:dyDescent="0.2">
      <c r="A43" s="1" t="s">
        <v>126</v>
      </c>
    </row>
  </sheetData>
  <sheetProtection formatCells="0" formatColumns="0" formatRows="0" insertRows="0" deleteRows="0" autoFilter="0"/>
  <mergeCells count="12">
    <mergeCell ref="A30:H30"/>
    <mergeCell ref="A31:B33"/>
    <mergeCell ref="C31:G31"/>
    <mergeCell ref="H31:H32"/>
    <mergeCell ref="C20:G20"/>
    <mergeCell ref="H20:H21"/>
    <mergeCell ref="A1:H1"/>
    <mergeCell ref="A2:B4"/>
    <mergeCell ref="A19:H19"/>
    <mergeCell ref="A20:B22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B28" sqref="B28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6" t="s">
        <v>143</v>
      </c>
      <c r="B1" s="47"/>
      <c r="C1" s="47"/>
      <c r="D1" s="47"/>
      <c r="E1" s="47"/>
      <c r="F1" s="47"/>
      <c r="G1" s="47"/>
      <c r="H1" s="48"/>
    </row>
    <row r="2" spans="1:8" x14ac:dyDescent="0.2">
      <c r="A2" s="51" t="s">
        <v>52</v>
      </c>
      <c r="B2" s="52"/>
      <c r="C2" s="46" t="s">
        <v>58</v>
      </c>
      <c r="D2" s="47"/>
      <c r="E2" s="47"/>
      <c r="F2" s="47"/>
      <c r="G2" s="48"/>
      <c r="H2" s="49" t="s">
        <v>57</v>
      </c>
    </row>
    <row r="3" spans="1:8" ht="24.95" customHeight="1" x14ac:dyDescent="0.2">
      <c r="A3" s="53"/>
      <c r="B3" s="54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50"/>
    </row>
    <row r="4" spans="1:8" x14ac:dyDescent="0.2">
      <c r="A4" s="55"/>
      <c r="B4" s="56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128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215000520</v>
      </c>
      <c r="D14" s="35">
        <f t="shared" si="3"/>
        <v>57671103.649999999</v>
      </c>
      <c r="E14" s="35">
        <f t="shared" si="3"/>
        <v>272671623.64999998</v>
      </c>
      <c r="F14" s="35">
        <f t="shared" si="3"/>
        <v>252328738.75999999</v>
      </c>
      <c r="G14" s="35">
        <f t="shared" si="3"/>
        <v>250227464.28</v>
      </c>
      <c r="H14" s="35">
        <f t="shared" si="3"/>
        <v>20342884.889999986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215000520</v>
      </c>
      <c r="D16" s="12">
        <v>57671103.649999999</v>
      </c>
      <c r="E16" s="12">
        <f t="shared" ref="E16:E21" si="5">C16+D16</f>
        <v>272671623.64999998</v>
      </c>
      <c r="F16" s="12">
        <v>252328738.75999999</v>
      </c>
      <c r="G16" s="12">
        <v>250227464.28</v>
      </c>
      <c r="H16" s="12">
        <f t="shared" si="4"/>
        <v>20342884.889999986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215000520</v>
      </c>
      <c r="D37" s="40">
        <f t="shared" si="12"/>
        <v>57671103.649999999</v>
      </c>
      <c r="E37" s="40">
        <f t="shared" si="12"/>
        <v>272671623.64999998</v>
      </c>
      <c r="F37" s="40">
        <f t="shared" si="12"/>
        <v>252328738.75999999</v>
      </c>
      <c r="G37" s="40">
        <f t="shared" si="12"/>
        <v>250227464.28</v>
      </c>
      <c r="H37" s="40">
        <f t="shared" si="12"/>
        <v>20342884.889999986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2023-02-14T17:43:53Z</cp:lastPrinted>
  <dcterms:created xsi:type="dcterms:W3CDTF">2014-02-10T03:37:14Z</dcterms:created>
  <dcterms:modified xsi:type="dcterms:W3CDTF">2023-02-14T17:44:09Z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